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26" i="1"/>
  <c r="C27" s="1"/>
  <c r="D21"/>
  <c r="E21" s="1"/>
  <c r="D20"/>
  <c r="E20" s="1"/>
  <c r="D19"/>
  <c r="E19" s="1"/>
  <c r="E17"/>
  <c r="D17"/>
  <c r="E16"/>
  <c r="D16"/>
  <c r="E15"/>
  <c r="D15"/>
  <c r="E14"/>
  <c r="D14"/>
  <c r="E13"/>
  <c r="D13"/>
  <c r="C9"/>
  <c r="D3"/>
  <c r="F3"/>
  <c r="G3" s="1"/>
  <c r="H3" l="1"/>
</calcChain>
</file>

<file path=xl/sharedStrings.xml><?xml version="1.0" encoding="utf-8"?>
<sst xmlns="http://schemas.openxmlformats.org/spreadsheetml/2006/main" count="31" uniqueCount="30">
  <si>
    <t>Sodium hypochlorite strength (%)</t>
  </si>
  <si>
    <t>Chlorine dose (mg/l)</t>
  </si>
  <si>
    <t>The above calulation assumes a direct relationship between sodium hypochlorite added and chlorine residual however in practice this is unlikely as chlorine will dissipate through storage and demand in water.  The calculation also does not take into account the specific gravity of sodium hypochlorite solution.  Sodium hypochlorite has an S.G. of 1.2 which depending on how the sodium hypochlorite is sold (either vol/vol or weight/vol), will effect the dose rate.  More sodium hypochlorite than calculated will need to be added to acheive the desired chlorine residual.</t>
  </si>
  <si>
    <t>Sodium hypochlorite volume needed (litres)</t>
  </si>
  <si>
    <t>Sodium hypochlorite volume needed (ml)</t>
  </si>
  <si>
    <t>Volume to chlorinate (m3)</t>
  </si>
  <si>
    <t>Volume (litres)</t>
  </si>
  <si>
    <t>Dosatron % Flow rate to achieve 50 mg/l</t>
  </si>
  <si>
    <t>Sodium hypochlorite strength is typical 10-11% or 14-15% as supplied.  A 1 in 10 dilution will normally be needed to achieve dosing in target range using a dosatron.</t>
  </si>
  <si>
    <t>Only change numbers in grey cells, numbers in yellow cells are calculated</t>
  </si>
  <si>
    <t>Tank volume calculation</t>
  </si>
  <si>
    <t>Total volume of tank (m3)</t>
  </si>
  <si>
    <t>Length of tank (m)</t>
  </si>
  <si>
    <t>Width of tank (m)</t>
  </si>
  <si>
    <t>Depth of water (m)</t>
  </si>
  <si>
    <t>Pipe external diameter (mm)</t>
  </si>
  <si>
    <t>Pipe internal diameter (mm)</t>
  </si>
  <si>
    <t>Pipe internal diameter (cm)</t>
  </si>
  <si>
    <t>Litres/metre</t>
  </si>
  <si>
    <t> 20</t>
  </si>
  <si>
    <t> 25</t>
  </si>
  <si>
    <t> 32</t>
  </si>
  <si>
    <t> 50</t>
  </si>
  <si>
    <t> 63</t>
  </si>
  <si>
    <t>Copper pipe</t>
  </si>
  <si>
    <t>MDPE pipe</t>
  </si>
  <si>
    <t>Custom pipe size capacity</t>
  </si>
  <si>
    <t>Internal diameter (mm)</t>
  </si>
  <si>
    <t>Length (m)</t>
  </si>
  <si>
    <t>Volume (m3)</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</si>
</sst>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62">
    <xf numFmtId="0" fontId="0" fillId="0" borderId="0" xfId="0"/>
    <xf numFmtId="0" fontId="0" fillId="3" borderId="2" xfId="0" applyFill="1" applyBorder="1" applyAlignment="1">
      <alignment horizontal="center" wrapText="1"/>
    </xf>
    <xf numFmtId="0" fontId="0" fillId="3" borderId="9" xfId="0" applyFill="1" applyBorder="1" applyAlignment="1">
      <alignment horizontal="center" wrapText="1"/>
    </xf>
    <xf numFmtId="0" fontId="0" fillId="3" borderId="4" xfId="0" applyFill="1" applyBorder="1" applyAlignment="1">
      <alignment horizontal="center" wrapText="1"/>
    </xf>
    <xf numFmtId="0" fontId="0" fillId="3" borderId="8" xfId="0" applyFill="1" applyBorder="1" applyAlignment="1">
      <alignment horizontal="center"/>
    </xf>
    <xf numFmtId="0" fontId="0" fillId="3" borderId="1" xfId="0" applyFill="1" applyBorder="1" applyAlignment="1">
      <alignment horizontal="center"/>
    </xf>
    <xf numFmtId="2" fontId="1" fillId="2" borderId="10" xfId="0" applyNumberFormat="1" applyFont="1" applyFill="1" applyBorder="1" applyAlignment="1">
      <alignment horizontal="center"/>
    </xf>
    <xf numFmtId="0" fontId="0" fillId="3" borderId="1" xfId="0" applyFill="1" applyBorder="1" applyAlignment="1">
      <alignment horizontal="center" wrapText="1"/>
    </xf>
    <xf numFmtId="0" fontId="0" fillId="2" borderId="13" xfId="0" applyFill="1" applyBorder="1" applyAlignment="1">
      <alignment horizontal="center"/>
    </xf>
    <xf numFmtId="2" fontId="0" fillId="2" borderId="1" xfId="0" applyNumberFormat="1" applyFill="1" applyBorder="1" applyAlignment="1">
      <alignment horizontal="center"/>
    </xf>
    <xf numFmtId="0" fontId="0" fillId="2" borderId="1" xfId="0" applyFill="1" applyBorder="1" applyAlignment="1">
      <alignment horizontal="center"/>
    </xf>
    <xf numFmtId="0" fontId="0" fillId="0" borderId="11" xfId="0" applyBorder="1"/>
    <xf numFmtId="0" fontId="0" fillId="0" borderId="0" xfId="0" applyBorder="1"/>
    <xf numFmtId="0" fontId="0" fillId="0" borderId="12" xfId="0" applyBorder="1"/>
    <xf numFmtId="0" fontId="1" fillId="2" borderId="1" xfId="0" applyFont="1" applyFill="1" applyBorder="1" applyAlignment="1">
      <alignment horizontal="center"/>
    </xf>
    <xf numFmtId="0" fontId="2" fillId="4" borderId="17" xfId="0" applyFont="1" applyFill="1" applyBorder="1"/>
    <xf numFmtId="0" fontId="2" fillId="4" borderId="18" xfId="0" applyFont="1" applyFill="1" applyBorder="1"/>
    <xf numFmtId="0" fontId="2" fillId="4" borderId="19" xfId="0" applyFont="1" applyFill="1" applyBorder="1"/>
    <xf numFmtId="0" fontId="1" fillId="4" borderId="8" xfId="0" applyFont="1" applyFill="1" applyBorder="1"/>
    <xf numFmtId="0" fontId="0" fillId="4" borderId="20" xfId="0" applyFont="1" applyFill="1" applyBorder="1" applyAlignment="1">
      <alignment horizontal="center"/>
    </xf>
    <xf numFmtId="0" fontId="0" fillId="4" borderId="21" xfId="0" applyFont="1" applyFill="1" applyBorder="1" applyAlignment="1">
      <alignment horizontal="center"/>
    </xf>
    <xf numFmtId="0" fontId="0" fillId="4" borderId="22" xfId="0" applyFont="1" applyFill="1" applyBorder="1" applyAlignment="1">
      <alignment horizontal="center"/>
    </xf>
    <xf numFmtId="0" fontId="2" fillId="4" borderId="25" xfId="0" applyFont="1" applyFill="1" applyBorder="1"/>
    <xf numFmtId="0" fontId="0" fillId="4" borderId="20" xfId="0" applyFill="1" applyBorder="1"/>
    <xf numFmtId="0" fontId="0" fillId="4" borderId="27" xfId="0" applyFill="1" applyBorder="1"/>
    <xf numFmtId="0" fontId="1" fillId="4" borderId="5" xfId="0" applyFont="1" applyFill="1" applyBorder="1"/>
    <xf numFmtId="0" fontId="1" fillId="2" borderId="13" xfId="0" applyFont="1" applyFill="1" applyBorder="1"/>
    <xf numFmtId="0" fontId="1" fillId="2" borderId="1" xfId="0" applyFont="1" applyFill="1" applyBorder="1"/>
    <xf numFmtId="0" fontId="0" fillId="4" borderId="25"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2" fontId="0" fillId="4" borderId="28" xfId="0" applyNumberFormat="1" applyFill="1" applyBorder="1" applyAlignment="1">
      <alignment horizontal="center"/>
    </xf>
    <xf numFmtId="2" fontId="0" fillId="4" borderId="29" xfId="0" applyNumberFormat="1" applyFill="1" applyBorder="1" applyAlignment="1">
      <alignment horizontal="center"/>
    </xf>
    <xf numFmtId="2" fontId="0" fillId="4" borderId="30" xfId="0" applyNumberFormat="1" applyFill="1" applyBorder="1" applyAlignment="1">
      <alignment horizontal="center"/>
    </xf>
    <xf numFmtId="0" fontId="0" fillId="4" borderId="26" xfId="0" applyFill="1" applyBorder="1" applyAlignment="1">
      <alignment horizontal="center"/>
    </xf>
    <xf numFmtId="0" fontId="0" fillId="4" borderId="31" xfId="0" applyFill="1" applyBorder="1" applyAlignment="1">
      <alignment horizontal="center"/>
    </xf>
    <xf numFmtId="0" fontId="0" fillId="4" borderId="23" xfId="0" applyFill="1" applyBorder="1" applyAlignment="1">
      <alignment horizontal="center"/>
    </xf>
    <xf numFmtId="0" fontId="0" fillId="4" borderId="32" xfId="0" applyFill="1" applyBorder="1" applyAlignment="1">
      <alignment horizontal="center"/>
    </xf>
    <xf numFmtId="2" fontId="0" fillId="4" borderId="20" xfId="0" applyNumberFormat="1" applyFill="1" applyBorder="1" applyAlignment="1">
      <alignment horizontal="center"/>
    </xf>
    <xf numFmtId="2" fontId="0" fillId="4" borderId="21" xfId="0" applyNumberFormat="1" applyFill="1" applyBorder="1" applyAlignment="1">
      <alignment horizontal="center"/>
    </xf>
    <xf numFmtId="2" fontId="0" fillId="4" borderId="22" xfId="0" applyNumberFormat="1" applyFill="1" applyBorder="1" applyAlignment="1">
      <alignment horizontal="center"/>
    </xf>
    <xf numFmtId="0" fontId="1" fillId="4" borderId="33" xfId="0" applyFont="1" applyFill="1" applyBorder="1" applyAlignment="1">
      <alignment horizontal="center"/>
    </xf>
    <xf numFmtId="0" fontId="1" fillId="4" borderId="34" xfId="0" applyFont="1" applyFill="1" applyBorder="1" applyAlignment="1">
      <alignment horizontal="center"/>
    </xf>
    <xf numFmtId="0" fontId="1" fillId="4" borderId="35"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1" fillId="4" borderId="24" xfId="0" applyFont="1" applyFill="1" applyBorder="1" applyAlignment="1">
      <alignment horizontal="center"/>
    </xf>
    <xf numFmtId="0" fontId="1" fillId="4" borderId="8" xfId="0" applyFont="1" applyFill="1" applyBorder="1" applyAlignment="1">
      <alignment horizontal="center"/>
    </xf>
    <xf numFmtId="0" fontId="1" fillId="4" borderId="14" xfId="0" applyFont="1" applyFill="1" applyBorder="1" applyAlignment="1">
      <alignment horizontal="center"/>
    </xf>
    <xf numFmtId="0" fontId="1" fillId="4" borderId="10"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H37"/>
  <sheetViews>
    <sheetView tabSelected="1" workbookViewId="0">
      <selection activeCell="M28" sqref="M28"/>
    </sheetView>
  </sheetViews>
  <sheetFormatPr defaultRowHeight="15"/>
  <cols>
    <col min="2" max="2" width="27.28515625" bestFit="1" customWidth="1"/>
    <col min="3" max="3" width="26.85546875" bestFit="1" customWidth="1"/>
    <col min="4" max="4" width="26" bestFit="1" customWidth="1"/>
    <col min="5" max="5" width="15.5703125" customWidth="1"/>
    <col min="6" max="6" width="27.140625" customWidth="1"/>
    <col min="7" max="7" width="21.85546875" bestFit="1" customWidth="1"/>
    <col min="8" max="8" width="20" bestFit="1" customWidth="1"/>
  </cols>
  <sheetData>
    <row r="1" spans="2:8" ht="15.75" thickBot="1"/>
    <row r="2" spans="2:8" ht="32.25" customHeight="1" thickBot="1">
      <c r="B2" s="1" t="s">
        <v>0</v>
      </c>
      <c r="C2" s="2" t="s">
        <v>5</v>
      </c>
      <c r="D2" s="2" t="s">
        <v>6</v>
      </c>
      <c r="E2" s="2" t="s">
        <v>1</v>
      </c>
      <c r="F2" s="3" t="s">
        <v>3</v>
      </c>
      <c r="G2" s="7" t="s">
        <v>4</v>
      </c>
      <c r="H2" s="2" t="s">
        <v>7</v>
      </c>
    </row>
    <row r="3" spans="2:8" ht="15.75" thickBot="1">
      <c r="B3" s="4">
        <v>2</v>
      </c>
      <c r="C3" s="5">
        <v>0.628</v>
      </c>
      <c r="D3" s="10">
        <f>C3*1000</f>
        <v>628</v>
      </c>
      <c r="E3" s="5">
        <v>50</v>
      </c>
      <c r="F3" s="6">
        <f>SUM(E3/(B3*10000))*C3*1000</f>
        <v>1.57</v>
      </c>
      <c r="G3" s="8">
        <f>F3*1000</f>
        <v>1570</v>
      </c>
      <c r="H3" s="9">
        <f>(F3/(C3*1000))*100</f>
        <v>0.25</v>
      </c>
    </row>
    <row r="4" spans="2:8" ht="15.75" thickBot="1"/>
    <row r="5" spans="2:8" ht="15.75" thickBot="1">
      <c r="B5" s="47" t="s">
        <v>10</v>
      </c>
      <c r="C5" s="48"/>
    </row>
    <row r="6" spans="2:8">
      <c r="B6" s="15" t="s">
        <v>14</v>
      </c>
      <c r="C6" s="19">
        <v>0.9</v>
      </c>
    </row>
    <row r="7" spans="2:8">
      <c r="B7" s="16" t="s">
        <v>13</v>
      </c>
      <c r="C7" s="20">
        <v>2</v>
      </c>
    </row>
    <row r="8" spans="2:8" ht="15.75" thickBot="1">
      <c r="B8" s="17" t="s">
        <v>12</v>
      </c>
      <c r="C8" s="21">
        <v>3</v>
      </c>
    </row>
    <row r="9" spans="2:8" ht="15.75" thickBot="1">
      <c r="B9" s="18" t="s">
        <v>11</v>
      </c>
      <c r="C9" s="14">
        <f>C6*C7*C8</f>
        <v>5.4</v>
      </c>
    </row>
    <row r="10" spans="2:8" ht="15.75" thickBot="1"/>
    <row r="11" spans="2:8" ht="15.75" thickBot="1">
      <c r="B11" s="59" t="s">
        <v>25</v>
      </c>
      <c r="C11" s="60"/>
      <c r="D11" s="60"/>
      <c r="E11" s="61"/>
    </row>
    <row r="12" spans="2:8" ht="15.75" thickBot="1">
      <c r="B12" s="44" t="s">
        <v>15</v>
      </c>
      <c r="C12" s="45" t="s">
        <v>16</v>
      </c>
      <c r="D12" s="45" t="s">
        <v>17</v>
      </c>
      <c r="E12" s="46" t="s">
        <v>18</v>
      </c>
    </row>
    <row r="13" spans="2:8">
      <c r="B13" s="28" t="s">
        <v>19</v>
      </c>
      <c r="C13" s="31">
        <v>15.2</v>
      </c>
      <c r="D13" s="31">
        <f>C13/10</f>
        <v>1.52</v>
      </c>
      <c r="E13" s="34">
        <f>SUM((((D13/2)*(D13/2))*3.14)*100)/1000</f>
        <v>0.18136640000000004</v>
      </c>
    </row>
    <row r="14" spans="2:8">
      <c r="B14" s="29" t="s">
        <v>20</v>
      </c>
      <c r="C14" s="32">
        <v>20.100000000000001</v>
      </c>
      <c r="D14" s="32">
        <f t="shared" ref="D14:D21" si="0">C14/10</f>
        <v>2.0100000000000002</v>
      </c>
      <c r="E14" s="35">
        <f t="shared" ref="E14:E21" si="1">SUM((((D14/2)*(D14/2))*3.14)*100)/1000</f>
        <v>0.31714785000000006</v>
      </c>
    </row>
    <row r="15" spans="2:8">
      <c r="B15" s="29" t="s">
        <v>21</v>
      </c>
      <c r="C15" s="32">
        <v>25.8</v>
      </c>
      <c r="D15" s="32">
        <f t="shared" si="0"/>
        <v>2.58</v>
      </c>
      <c r="E15" s="35">
        <f t="shared" si="1"/>
        <v>0.52252740000000009</v>
      </c>
    </row>
    <row r="16" spans="2:8">
      <c r="B16" s="29" t="s">
        <v>22</v>
      </c>
      <c r="C16" s="32">
        <v>40.4</v>
      </c>
      <c r="D16" s="32">
        <f t="shared" si="0"/>
        <v>4.04</v>
      </c>
      <c r="E16" s="35">
        <f t="shared" si="1"/>
        <v>1.2812456000000001</v>
      </c>
    </row>
    <row r="17" spans="2:6" ht="15.75" thickBot="1">
      <c r="B17" s="30" t="s">
        <v>23</v>
      </c>
      <c r="C17" s="33">
        <v>50.9</v>
      </c>
      <c r="D17" s="33">
        <f t="shared" si="0"/>
        <v>5.09</v>
      </c>
      <c r="E17" s="36">
        <f t="shared" si="1"/>
        <v>2.0337858500000001</v>
      </c>
    </row>
    <row r="18" spans="2:6" ht="15.75" thickBot="1">
      <c r="B18" s="47" t="s">
        <v>24</v>
      </c>
      <c r="C18" s="58"/>
      <c r="D18" s="58"/>
      <c r="E18" s="48"/>
    </row>
    <row r="19" spans="2:6">
      <c r="B19" s="28">
        <v>15</v>
      </c>
      <c r="C19" s="31">
        <v>13.6</v>
      </c>
      <c r="D19" s="38">
        <f t="shared" si="0"/>
        <v>1.3599999999999999</v>
      </c>
      <c r="E19" s="41">
        <f t="shared" si="1"/>
        <v>0.14519360000000001</v>
      </c>
    </row>
    <row r="20" spans="2:6">
      <c r="B20" s="29">
        <v>22</v>
      </c>
      <c r="C20" s="32">
        <v>20.2</v>
      </c>
      <c r="D20" s="39">
        <f t="shared" si="0"/>
        <v>2.02</v>
      </c>
      <c r="E20" s="42">
        <f t="shared" si="1"/>
        <v>0.32031140000000002</v>
      </c>
    </row>
    <row r="21" spans="2:6" ht="15.75" thickBot="1">
      <c r="B21" s="37">
        <v>28</v>
      </c>
      <c r="C21" s="33">
        <v>26.2</v>
      </c>
      <c r="D21" s="40">
        <f t="shared" si="0"/>
        <v>2.62</v>
      </c>
      <c r="E21" s="43">
        <f t="shared" si="1"/>
        <v>0.5388554000000001</v>
      </c>
    </row>
    <row r="22" spans="2:6" ht="15.75" thickBot="1"/>
    <row r="23" spans="2:6" ht="15.75" thickBot="1">
      <c r="B23" s="47" t="s">
        <v>26</v>
      </c>
      <c r="C23" s="48"/>
    </row>
    <row r="24" spans="2:6">
      <c r="B24" s="22" t="s">
        <v>27</v>
      </c>
      <c r="C24" s="23">
        <v>100</v>
      </c>
    </row>
    <row r="25" spans="2:6" ht="15.75" thickBot="1">
      <c r="B25" s="17" t="s">
        <v>28</v>
      </c>
      <c r="C25" s="24">
        <v>80</v>
      </c>
    </row>
    <row r="26" spans="2:6" ht="15.75" thickBot="1">
      <c r="B26" s="18" t="s">
        <v>29</v>
      </c>
      <c r="C26" s="27">
        <f>((((C24/2)*(C24/2))*3.14)/1000000)*C25</f>
        <v>0.62799999999999989</v>
      </c>
    </row>
    <row r="27" spans="2:6" ht="15.75" thickBot="1">
      <c r="B27" s="25" t="s">
        <v>6</v>
      </c>
      <c r="C27" s="26">
        <f>C26*1000</f>
        <v>627.99999999999989</v>
      </c>
    </row>
    <row r="28" spans="2:6" ht="15.75" thickBot="1"/>
    <row r="29" spans="2:6">
      <c r="B29" s="55" t="s">
        <v>9</v>
      </c>
      <c r="C29" s="56"/>
      <c r="D29" s="56"/>
      <c r="E29" s="56"/>
      <c r="F29" s="57"/>
    </row>
    <row r="30" spans="2:6">
      <c r="B30" s="11"/>
      <c r="C30" s="12"/>
      <c r="D30" s="12"/>
      <c r="E30" s="12"/>
      <c r="F30" s="13"/>
    </row>
    <row r="31" spans="2:6">
      <c r="B31" s="49" t="s">
        <v>2</v>
      </c>
      <c r="C31" s="50"/>
      <c r="D31" s="50"/>
      <c r="E31" s="50"/>
      <c r="F31" s="51"/>
    </row>
    <row r="32" spans="2:6">
      <c r="B32" s="49"/>
      <c r="C32" s="50"/>
      <c r="D32" s="50"/>
      <c r="E32" s="50"/>
      <c r="F32" s="51"/>
    </row>
    <row r="33" spans="2:6">
      <c r="B33" s="49"/>
      <c r="C33" s="50"/>
      <c r="D33" s="50"/>
      <c r="E33" s="50"/>
      <c r="F33" s="51"/>
    </row>
    <row r="34" spans="2:6">
      <c r="B34" s="49"/>
      <c r="C34" s="50"/>
      <c r="D34" s="50"/>
      <c r="E34" s="50"/>
      <c r="F34" s="51"/>
    </row>
    <row r="35" spans="2:6">
      <c r="B35" s="11"/>
      <c r="C35" s="12"/>
      <c r="D35" s="12"/>
      <c r="E35" s="12"/>
      <c r="F35" s="13"/>
    </row>
    <row r="36" spans="2:6">
      <c r="B36" s="49" t="s">
        <v>8</v>
      </c>
      <c r="C36" s="50"/>
      <c r="D36" s="50"/>
      <c r="E36" s="50"/>
      <c r="F36" s="51"/>
    </row>
    <row r="37" spans="2:6" ht="15.75" thickBot="1">
      <c r="B37" s="52"/>
      <c r="C37" s="53"/>
      <c r="D37" s="53"/>
      <c r="E37" s="53"/>
      <c r="F37" s="54"/>
    </row>
  </sheetData>
  <mergeCells count="7">
    <mergeCell ref="B23:C23"/>
    <mergeCell ref="B31:F34"/>
    <mergeCell ref="B36:F37"/>
    <mergeCell ref="B29:F29"/>
    <mergeCell ref="B5:C5"/>
    <mergeCell ref="B18:E18"/>
    <mergeCell ref="B11:E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Andy</cp:lastModifiedBy>
  <dcterms:created xsi:type="dcterms:W3CDTF">2011-07-26T10:36:42Z</dcterms:created>
  <dcterms:modified xsi:type="dcterms:W3CDTF">2017-07-20T15:23:29Z</dcterms:modified>
</cp:coreProperties>
</file>